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1100" windowHeight="6345"/>
  </bookViews>
  <sheets>
    <sheet name="Score Sheet" sheetId="4" r:id="rId1"/>
  </sheets>
  <calcPr calcId="145621"/>
</workbook>
</file>

<file path=xl/calcChain.xml><?xml version="1.0" encoding="utf-8"?>
<calcChain xmlns="http://schemas.openxmlformats.org/spreadsheetml/2006/main">
  <c r="G40" i="4" l="1"/>
  <c r="H40" i="4" l="1"/>
  <c r="G26" i="4"/>
  <c r="H26" i="4" s="1"/>
  <c r="G25" i="4"/>
  <c r="G39" i="4"/>
  <c r="H39" i="4" s="1"/>
  <c r="G32" i="4"/>
  <c r="H32" i="4" s="1"/>
  <c r="G37" i="4"/>
  <c r="H37" i="4" s="1"/>
  <c r="G38" i="4"/>
  <c r="H38" i="4" s="1"/>
  <c r="G35" i="4"/>
  <c r="H35" i="4" s="1"/>
  <c r="G33" i="4" l="1"/>
  <c r="H33" i="4" s="1"/>
  <c r="G36" i="4"/>
  <c r="H36" i="4" s="1"/>
  <c r="F42" i="4"/>
  <c r="G34" i="4"/>
  <c r="H34" i="4" s="1"/>
  <c r="G31" i="4"/>
  <c r="H31" i="4" s="1"/>
  <c r="G30" i="4"/>
  <c r="H30" i="4" s="1"/>
  <c r="G27" i="4"/>
  <c r="H27" i="4" s="1"/>
  <c r="G28" i="4"/>
  <c r="H28" i="4" s="1"/>
  <c r="G29" i="4"/>
  <c r="H29" i="4" s="1"/>
  <c r="H25" i="4"/>
  <c r="C65" i="4"/>
</calcChain>
</file>

<file path=xl/sharedStrings.xml><?xml version="1.0" encoding="utf-8"?>
<sst xmlns="http://schemas.openxmlformats.org/spreadsheetml/2006/main" count="42" uniqueCount="41">
  <si>
    <t>MEDICATION BEING TAKEN:</t>
  </si>
  <si>
    <t>CURRENT SUPPLEMENTATION:</t>
  </si>
  <si>
    <t xml:space="preserve">NAME: </t>
  </si>
  <si>
    <t xml:space="preserve">AGE: </t>
  </si>
  <si>
    <t>DATE ASSESSED:</t>
  </si>
  <si>
    <t>ASSESSED BY:</t>
  </si>
  <si>
    <t>MEMBER NO:</t>
  </si>
  <si>
    <t xml:space="preserve">CONTACT TEL: </t>
  </si>
  <si>
    <t>RECOMMENDED DAILY SUPPLEMENTATION</t>
  </si>
  <si>
    <t>SPECIAL NOTES</t>
  </si>
  <si>
    <t>OptiVite</t>
  </si>
  <si>
    <t>OptiC</t>
  </si>
  <si>
    <t>OptiCalm</t>
  </si>
  <si>
    <t>OptiMega</t>
  </si>
  <si>
    <t>OptiFlora</t>
  </si>
  <si>
    <t>OptiRooibos</t>
  </si>
  <si>
    <t>OptiToniQ</t>
  </si>
  <si>
    <t>OptiDerm</t>
  </si>
  <si>
    <t>OptiCalMag</t>
  </si>
  <si>
    <t>SCORE</t>
  </si>
  <si>
    <t>5.   Thereafter 6 monthly repeats are recommended.</t>
  </si>
  <si>
    <t>GROUP NO.</t>
  </si>
  <si>
    <t xml:space="preserve">Your Body Mass Index (BMI) is </t>
  </si>
  <si>
    <t>3.   Repeat the Questionnaire after 3 months to adjust to a maintenance regimen.</t>
  </si>
  <si>
    <t>Zerotox</t>
  </si>
  <si>
    <t>M / F:</t>
  </si>
  <si>
    <t>E-MAIL ADDRESS</t>
  </si>
  <si>
    <t>ANNIQUE "FOREVER HEALTHY" RECOMMENDED SUPPLEMENTATION</t>
  </si>
  <si>
    <t>HGT (cms):</t>
  </si>
  <si>
    <t>WGT (kgs):</t>
  </si>
  <si>
    <t>CBD</t>
  </si>
  <si>
    <t>NAD</t>
  </si>
  <si>
    <t>Bone Broth</t>
  </si>
  <si>
    <t>Aloe Drink</t>
  </si>
  <si>
    <t>SF: Yellow</t>
  </si>
  <si>
    <t>SF: White</t>
  </si>
  <si>
    <t xml:space="preserve">BLOOD GRP: </t>
  </si>
  <si>
    <t>**</t>
  </si>
  <si>
    <t>2.   IF ON MEDICATION, THEN PLEASE CHECK WITH YOUR MEDICAL PRACTITIONER.</t>
  </si>
  <si>
    <t xml:space="preserve">** BMI 22 - 25 = Healthy,   BMI 25 - 30 = Overweight,   BMI 30 - 40 = Obese,   BMI Over 40 = Very Obese </t>
  </si>
  <si>
    <t>1.   Take supplements Monday to Saturday with a Rest Day on Sunday.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</si>
</sst>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R&quot;\ * #,##0.00_ ;_ &quot;R&quot;\ * \-#,##0.00_ ;_ &quot;R&quot;\ * &quot;-&quot;??_ ;_ @_ "/>
    <numFmt numFmtId="165" formatCode="dd\ mmmm\ yyyy"/>
    <numFmt numFmtId="166" formatCode="0\ 00000"/>
    <numFmt numFmtId="167" formatCode="0.0"/>
  </numFmts>
  <fonts count="18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6" tint="-0.249977111117893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thin">
        <color indexed="64"/>
      </bottom>
      <diagonal/>
    </border>
    <border>
      <left/>
      <right style="medium">
        <color theme="6" tint="-0.249977111117893"/>
      </right>
      <top/>
      <bottom style="thin">
        <color indexed="64"/>
      </bottom>
      <diagonal/>
    </border>
    <border>
      <left style="medium">
        <color theme="6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/>
      <top style="thin">
        <color indexed="64"/>
      </top>
      <bottom/>
      <diagonal/>
    </border>
    <border>
      <left style="medium">
        <color theme="6" tint="-0.249977111117893"/>
      </left>
      <right/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/>
      <right/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medium">
        <color theme="6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167" fontId="2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4" borderId="32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0" fillId="4" borderId="24" xfId="0" applyFill="1" applyBorder="1" applyAlignment="1">
      <alignment vertical="center"/>
    </xf>
    <xf numFmtId="0" fontId="6" fillId="0" borderId="0" xfId="0" applyFont="1" applyFill="1"/>
    <xf numFmtId="0" fontId="2" fillId="5" borderId="2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2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2" fillId="6" borderId="2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7" borderId="2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2" fillId="8" borderId="2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2" fillId="9" borderId="2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2" fillId="9" borderId="2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2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2" fillId="10" borderId="2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2" fillId="6" borderId="2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" fillId="8" borderId="2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2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2" fillId="10" borderId="28" xfId="0" applyFont="1" applyFill="1" applyBorder="1" applyAlignment="1">
      <alignment horizontal="right" vertical="center"/>
    </xf>
    <xf numFmtId="0" fontId="2" fillId="10" borderId="30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0" fontId="9" fillId="10" borderId="19" xfId="0" applyFont="1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17" fillId="0" borderId="0" xfId="0" applyFont="1" applyFill="1"/>
    <xf numFmtId="0" fontId="8" fillId="0" borderId="0" xfId="0" applyFont="1" applyFill="1"/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10" xfId="2" applyNumberFormat="1" applyFont="1" applyBorder="1" applyAlignment="1" applyProtection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16</xdr:col>
      <xdr:colOff>0</xdr:colOff>
      <xdr:row>69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0454640"/>
          <a:ext cx="6629400" cy="1104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16</xdr:col>
      <xdr:colOff>7620</xdr:colOff>
      <xdr:row>2</xdr:row>
      <xdr:rowOff>1323974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6637020" cy="165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4"/>
  <sheetViews>
    <sheetView showZeros="0" tabSelected="1" topLeftCell="B16" workbookViewId="0">
      <selection activeCell="G41" sqref="G41"/>
    </sheetView>
  </sheetViews>
  <sheetFormatPr defaultRowHeight="12.75" x14ac:dyDescent="0.2"/>
  <cols>
    <col min="1" max="1" width="3.42578125" customWidth="1"/>
    <col min="2" max="2" width="5.85546875" customWidth="1"/>
    <col min="3" max="3" width="15.7109375" style="1" customWidth="1"/>
    <col min="4" max="4" width="7.7109375" customWidth="1"/>
    <col min="5" max="5" width="5.28515625" customWidth="1"/>
    <col min="6" max="6" width="7.140625" customWidth="1"/>
    <col min="7" max="7" width="5.7109375" customWidth="1"/>
    <col min="8" max="11" width="5.28515625" customWidth="1"/>
    <col min="12" max="12" width="6.85546875" customWidth="1"/>
    <col min="13" max="15" width="5.28515625" customWidth="1"/>
    <col min="16" max="16" width="11" customWidth="1"/>
    <col min="17" max="17" width="6.5703125" customWidth="1"/>
    <col min="19" max="19" width="9.140625" style="162"/>
  </cols>
  <sheetData>
    <row r="1" spans="2:19" x14ac:dyDescent="0.2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9" x14ac:dyDescent="0.2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2:19" s="3" customFormat="1" ht="104.45" customHeight="1" x14ac:dyDescent="0.2">
      <c r="B3" s="1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S3" s="102"/>
    </row>
    <row r="4" spans="2:19" s="3" customFormat="1" ht="7.5" customHeight="1" x14ac:dyDescent="0.2">
      <c r="C4" s="4"/>
      <c r="S4" s="102"/>
    </row>
    <row r="5" spans="2:19" s="3" customFormat="1" ht="14.25" customHeight="1" thickBot="1" x14ac:dyDescent="0.25">
      <c r="C5" s="5" t="s">
        <v>2</v>
      </c>
      <c r="H5" s="6" t="s">
        <v>3</v>
      </c>
      <c r="J5" s="5" t="s">
        <v>25</v>
      </c>
      <c r="L5" s="22" t="s">
        <v>28</v>
      </c>
      <c r="M5" s="7"/>
      <c r="N5" s="22" t="s">
        <v>29</v>
      </c>
      <c r="O5" s="8"/>
      <c r="P5" s="23" t="s">
        <v>36</v>
      </c>
      <c r="S5" s="102"/>
    </row>
    <row r="6" spans="2:19" s="9" customFormat="1" ht="13.5" thickBot="1" x14ac:dyDescent="0.25">
      <c r="C6" s="181"/>
      <c r="D6" s="182"/>
      <c r="E6" s="182"/>
      <c r="F6" s="183"/>
      <c r="G6" s="26"/>
      <c r="H6" s="27"/>
      <c r="J6" s="27"/>
      <c r="L6" s="27"/>
      <c r="M6" s="2"/>
      <c r="N6" s="27"/>
      <c r="O6" s="8"/>
      <c r="P6" s="27"/>
      <c r="S6" s="163"/>
    </row>
    <row r="7" spans="2:19" s="3" customFormat="1" ht="13.5" thickBot="1" x14ac:dyDescent="0.25">
      <c r="C7" s="6" t="s">
        <v>7</v>
      </c>
      <c r="D7" s="10"/>
      <c r="E7" s="5" t="s">
        <v>26</v>
      </c>
      <c r="F7" s="6"/>
      <c r="G7" s="10"/>
      <c r="H7" s="10"/>
      <c r="I7" s="10"/>
      <c r="J7" s="10"/>
      <c r="N7" s="180" t="s">
        <v>4</v>
      </c>
      <c r="O7" s="180"/>
      <c r="P7" s="180"/>
      <c r="Q7" s="10"/>
      <c r="S7" s="102"/>
    </row>
    <row r="8" spans="2:19" s="3" customFormat="1" ht="13.5" thickBot="1" x14ac:dyDescent="0.25">
      <c r="C8" s="28"/>
      <c r="D8" s="9"/>
      <c r="E8" s="184"/>
      <c r="F8" s="182"/>
      <c r="G8" s="182"/>
      <c r="H8" s="182"/>
      <c r="I8" s="183"/>
      <c r="J8" s="5"/>
      <c r="N8" s="185"/>
      <c r="O8" s="186"/>
      <c r="P8" s="187"/>
      <c r="Q8" s="11"/>
      <c r="S8" s="102"/>
    </row>
    <row r="9" spans="2:19" s="3" customFormat="1" ht="7.5" customHeight="1" x14ac:dyDescent="0.2">
      <c r="C9" s="5"/>
      <c r="J9" s="5"/>
      <c r="O9" s="12"/>
      <c r="P9" s="12"/>
      <c r="S9" s="102"/>
    </row>
    <row r="10" spans="2:19" s="3" customFormat="1" ht="13.5" thickBot="1" x14ac:dyDescent="0.25">
      <c r="C10" s="6" t="s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102"/>
    </row>
    <row r="11" spans="2:19" s="3" customFormat="1" x14ac:dyDescent="0.2"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S11" s="102"/>
    </row>
    <row r="12" spans="2:19" s="3" customFormat="1" x14ac:dyDescent="0.2">
      <c r="C12" s="3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3"/>
      <c r="S12" s="102"/>
    </row>
    <row r="13" spans="2:19" s="3" customFormat="1" ht="13.5" thickBot="1" x14ac:dyDescent="0.25"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S13" s="102"/>
    </row>
    <row r="14" spans="2:19" s="3" customFormat="1" ht="13.5" thickBot="1" x14ac:dyDescent="0.25">
      <c r="C14" s="6" t="s">
        <v>1</v>
      </c>
      <c r="D14" s="6"/>
      <c r="E14" s="6"/>
      <c r="F14" s="6"/>
      <c r="G14" s="6"/>
      <c r="H14" s="6"/>
      <c r="I14" s="13"/>
      <c r="J14" s="6"/>
      <c r="K14" s="6"/>
      <c r="L14" s="6"/>
      <c r="M14" s="6"/>
      <c r="N14" s="6"/>
      <c r="O14" s="6"/>
      <c r="P14" s="6"/>
      <c r="S14" s="102"/>
    </row>
    <row r="15" spans="2:19" s="3" customFormat="1" x14ac:dyDescent="0.2"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S15" s="102"/>
    </row>
    <row r="16" spans="2:19" s="3" customFormat="1" x14ac:dyDescent="0.2">
      <c r="C16" s="3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3"/>
      <c r="S16" s="102"/>
    </row>
    <row r="17" spans="2:21" s="3" customFormat="1" ht="13.5" thickBot="1" x14ac:dyDescent="0.25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S17" s="102"/>
    </row>
    <row r="18" spans="2:21" s="3" customFormat="1" ht="7.5" customHeight="1" x14ac:dyDescent="0.2">
      <c r="C18" s="5"/>
      <c r="H18" s="6"/>
      <c r="I18" s="6"/>
      <c r="J18" s="6"/>
      <c r="K18" s="6"/>
      <c r="L18" s="6"/>
      <c r="M18" s="6"/>
      <c r="N18" s="6"/>
      <c r="O18" s="6"/>
      <c r="P18" s="6"/>
      <c r="S18" s="102"/>
    </row>
    <row r="19" spans="2:21" s="3" customFormat="1" ht="15" customHeight="1" thickBot="1" x14ac:dyDescent="0.25">
      <c r="B19" s="12"/>
      <c r="C19" s="14"/>
      <c r="D19" s="15"/>
      <c r="S19" s="102"/>
    </row>
    <row r="20" spans="2:21" s="3" customFormat="1" ht="19.899999999999999" customHeight="1" thickBot="1" x14ac:dyDescent="0.25">
      <c r="B20" s="12"/>
      <c r="C20" s="168" t="s">
        <v>27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/>
      <c r="S20" s="164"/>
    </row>
    <row r="21" spans="2:21" s="3" customFormat="1" ht="13.5" thickBot="1" x14ac:dyDescent="0.25">
      <c r="C21" s="4"/>
      <c r="Q21" s="12"/>
      <c r="S21" s="165"/>
    </row>
    <row r="22" spans="2:21" s="3" customFormat="1" x14ac:dyDescent="0.2">
      <c r="C22" s="171" t="s">
        <v>8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3"/>
      <c r="S22" s="165"/>
    </row>
    <row r="23" spans="2:21" s="3" customFormat="1" ht="5.25" customHeight="1" thickBot="1" x14ac:dyDescent="0.25"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  <c r="S23" s="165"/>
    </row>
    <row r="24" spans="2:21" s="3" customFormat="1" ht="13.5" thickBot="1" x14ac:dyDescent="0.25">
      <c r="C24" s="45" t="s">
        <v>21</v>
      </c>
      <c r="D24" s="46" t="s">
        <v>19</v>
      </c>
      <c r="E24" s="47"/>
      <c r="F24" s="47"/>
      <c r="G24" s="47"/>
      <c r="H24" s="47"/>
      <c r="I24" s="48"/>
      <c r="J24" s="48"/>
      <c r="K24" s="48"/>
      <c r="L24" s="48"/>
      <c r="M24" s="48"/>
      <c r="N24" s="48"/>
      <c r="O24" s="48"/>
      <c r="P24" s="49"/>
      <c r="S24" s="165"/>
      <c r="T24" s="102"/>
      <c r="U24" s="102"/>
    </row>
    <row r="25" spans="2:21" s="3" customFormat="1" x14ac:dyDescent="0.2">
      <c r="C25" s="70">
        <v>1</v>
      </c>
      <c r="D25" s="71"/>
      <c r="E25" s="72" t="s">
        <v>14</v>
      </c>
      <c r="F25" s="73"/>
      <c r="G25" s="74">
        <f>IF(D25=0,0,1)</f>
        <v>0</v>
      </c>
      <c r="H25" s="75">
        <f>IF(G25&gt;=1,"Capsule with a glass of warm water before bedtime",0)</f>
        <v>0</v>
      </c>
      <c r="I25" s="76"/>
      <c r="J25" s="76"/>
      <c r="K25" s="73"/>
      <c r="L25" s="73"/>
      <c r="M25" s="73"/>
      <c r="N25" s="73"/>
      <c r="O25" s="73"/>
      <c r="P25" s="77"/>
      <c r="S25" s="165"/>
      <c r="T25" s="102"/>
      <c r="U25" s="102"/>
    </row>
    <row r="26" spans="2:21" s="3" customFormat="1" x14ac:dyDescent="0.2">
      <c r="C26" s="78">
        <v>2</v>
      </c>
      <c r="D26" s="79"/>
      <c r="E26" s="80" t="s">
        <v>10</v>
      </c>
      <c r="F26" s="81"/>
      <c r="G26" s="82">
        <f>IF(D26&gt;=1,2,0)</f>
        <v>0</v>
      </c>
      <c r="H26" s="80">
        <f>IF(G26&gt;1,"Capsules with water before breakfast",0)</f>
        <v>0</v>
      </c>
      <c r="I26" s="81"/>
      <c r="J26" s="81"/>
      <c r="K26" s="81"/>
      <c r="L26" s="81"/>
      <c r="M26" s="81"/>
      <c r="N26" s="81"/>
      <c r="O26" s="81"/>
      <c r="P26" s="83"/>
      <c r="S26" s="165"/>
      <c r="T26" s="102"/>
      <c r="U26" s="102"/>
    </row>
    <row r="27" spans="2:21" s="3" customFormat="1" x14ac:dyDescent="0.2">
      <c r="C27" s="43">
        <v>3</v>
      </c>
      <c r="D27" s="40"/>
      <c r="E27" s="37" t="s">
        <v>13</v>
      </c>
      <c r="F27" s="38"/>
      <c r="G27" s="39">
        <f>IF(D27&lt;=3,0,1)</f>
        <v>0</v>
      </c>
      <c r="H27" s="37">
        <f>IF(G27&gt;=1,"Capsule per day",0)</f>
        <v>0</v>
      </c>
      <c r="I27" s="37"/>
      <c r="J27" s="41"/>
      <c r="K27" s="38"/>
      <c r="L27" s="38"/>
      <c r="M27" s="38"/>
      <c r="N27" s="38"/>
      <c r="O27" s="38"/>
      <c r="P27" s="44"/>
      <c r="S27" s="165"/>
      <c r="T27" s="102"/>
      <c r="U27" s="102"/>
    </row>
    <row r="28" spans="2:21" s="3" customFormat="1" x14ac:dyDescent="0.2">
      <c r="C28" s="43">
        <v>4</v>
      </c>
      <c r="D28" s="40"/>
      <c r="E28" s="37" t="s">
        <v>18</v>
      </c>
      <c r="F28" s="38"/>
      <c r="G28" s="42">
        <f>IF(H$6&gt;=40,IF(H$6&gt;=4,2,0),IF(D28&gt;=4,2,0))</f>
        <v>0</v>
      </c>
      <c r="H28" s="37">
        <f>IF(G28&gt;=1,"Capsules at night before bedtime",0)</f>
        <v>0</v>
      </c>
      <c r="I28" s="37"/>
      <c r="J28" s="41"/>
      <c r="K28" s="38"/>
      <c r="L28" s="38"/>
      <c r="M28" s="38"/>
      <c r="N28" s="38"/>
      <c r="O28" s="38"/>
      <c r="P28" s="44"/>
      <c r="S28" s="165"/>
      <c r="T28" s="102"/>
      <c r="U28" s="102"/>
    </row>
    <row r="29" spans="2:21" s="3" customFormat="1" x14ac:dyDescent="0.2">
      <c r="C29" s="85">
        <v>5</v>
      </c>
      <c r="D29" s="86"/>
      <c r="E29" s="87" t="s">
        <v>11</v>
      </c>
      <c r="F29" s="88"/>
      <c r="G29" s="89">
        <f>IF(D29&gt;=1,1,0)</f>
        <v>0</v>
      </c>
      <c r="H29" s="87">
        <f>IF(G29&gt;=1,"Capsule per day away from meals",0)</f>
        <v>0</v>
      </c>
      <c r="I29" s="87"/>
      <c r="J29" s="90"/>
      <c r="K29" s="88"/>
      <c r="L29" s="88"/>
      <c r="M29" s="88"/>
      <c r="N29" s="88"/>
      <c r="O29" s="88"/>
      <c r="P29" s="91"/>
      <c r="S29" s="165"/>
      <c r="T29" s="102"/>
      <c r="U29" s="102"/>
    </row>
    <row r="30" spans="2:21" s="3" customFormat="1" x14ac:dyDescent="0.2">
      <c r="C30" s="85">
        <v>6</v>
      </c>
      <c r="D30" s="86"/>
      <c r="E30" s="87" t="s">
        <v>16</v>
      </c>
      <c r="F30" s="88"/>
      <c r="G30" s="89">
        <f>IF(D30&gt;=4,16,0)</f>
        <v>0</v>
      </c>
      <c r="H30" s="87">
        <f>IF(G30&gt;=1,"Drops per day in unchlorinated water",0)</f>
        <v>0</v>
      </c>
      <c r="I30" s="88"/>
      <c r="J30" s="88"/>
      <c r="K30" s="88"/>
      <c r="L30" s="88"/>
      <c r="M30" s="88"/>
      <c r="N30" s="88"/>
      <c r="O30" s="88"/>
      <c r="P30" s="91"/>
      <c r="S30" s="165"/>
      <c r="T30" s="84"/>
      <c r="U30" s="102"/>
    </row>
    <row r="31" spans="2:21" s="3" customFormat="1" x14ac:dyDescent="0.2">
      <c r="C31" s="141">
        <v>7</v>
      </c>
      <c r="D31" s="142"/>
      <c r="E31" s="97" t="s">
        <v>15</v>
      </c>
      <c r="F31" s="140"/>
      <c r="G31" s="143">
        <f>IF(H$6&gt;=40,IF(H$6&gt;=40,1,0),IF(D31&gt;=4,1,0))</f>
        <v>0</v>
      </c>
      <c r="H31" s="97">
        <f>IF(G31&gt;=1,"Capsule per day",0)</f>
        <v>0</v>
      </c>
      <c r="I31" s="97"/>
      <c r="J31" s="144"/>
      <c r="K31" s="140"/>
      <c r="L31" s="140"/>
      <c r="M31" s="140"/>
      <c r="N31" s="140"/>
      <c r="O31" s="140"/>
      <c r="P31" s="145"/>
      <c r="S31" s="165"/>
      <c r="T31" s="102"/>
      <c r="U31" s="102"/>
    </row>
    <row r="32" spans="2:21" s="3" customFormat="1" x14ac:dyDescent="0.2">
      <c r="C32" s="92">
        <v>8</v>
      </c>
      <c r="D32" s="93"/>
      <c r="E32" s="94" t="s">
        <v>33</v>
      </c>
      <c r="F32" s="95"/>
      <c r="G32" s="96">
        <f>IF(D32&gt;=4,2,0)</f>
        <v>0</v>
      </c>
      <c r="H32" s="97">
        <f>IF(G32&gt;=1,"x 50ml drinks per day undiluted or mixed with water",0)</f>
        <v>0</v>
      </c>
      <c r="I32" s="98"/>
      <c r="J32" s="99"/>
      <c r="K32" s="100"/>
      <c r="L32" s="100"/>
      <c r="M32" s="100"/>
      <c r="N32" s="100"/>
      <c r="O32" s="100"/>
      <c r="P32" s="101"/>
      <c r="R32" s="24"/>
      <c r="S32" s="164"/>
    </row>
    <row r="33" spans="3:19" s="3" customFormat="1" x14ac:dyDescent="0.2">
      <c r="C33" s="103">
        <v>9</v>
      </c>
      <c r="D33" s="104"/>
      <c r="E33" s="105" t="s">
        <v>12</v>
      </c>
      <c r="F33" s="106"/>
      <c r="G33" s="109">
        <f>IF(D33&gt;=4,1,0)</f>
        <v>0</v>
      </c>
      <c r="H33" s="105">
        <f>IF(G33&gt;=1,"Capsule per day",0)</f>
        <v>0</v>
      </c>
      <c r="I33" s="105"/>
      <c r="J33" s="107"/>
      <c r="K33" s="106"/>
      <c r="L33" s="106"/>
      <c r="M33" s="106"/>
      <c r="N33" s="106"/>
      <c r="O33" s="106"/>
      <c r="P33" s="108"/>
      <c r="S33" s="165"/>
    </row>
    <row r="34" spans="3:19" s="3" customFormat="1" x14ac:dyDescent="0.2">
      <c r="C34" s="103">
        <v>10</v>
      </c>
      <c r="D34" s="104"/>
      <c r="E34" s="105" t="s">
        <v>24</v>
      </c>
      <c r="F34" s="106"/>
      <c r="G34" s="109">
        <f t="shared" ref="G34:G40" si="0">IF(D34&gt;=4,1,0)</f>
        <v>0</v>
      </c>
      <c r="H34" s="105">
        <f>IF(G34&gt;=1,"Capsule per day 2 hours away from medication/supplements",0)</f>
        <v>0</v>
      </c>
      <c r="I34" s="105"/>
      <c r="J34" s="107"/>
      <c r="K34" s="106"/>
      <c r="L34" s="106"/>
      <c r="M34" s="106"/>
      <c r="N34" s="106"/>
      <c r="O34" s="106"/>
      <c r="P34" s="108"/>
      <c r="S34" s="165"/>
    </row>
    <row r="35" spans="3:19" s="3" customFormat="1" x14ac:dyDescent="0.2">
      <c r="C35" s="110">
        <v>11</v>
      </c>
      <c r="D35" s="111"/>
      <c r="E35" s="112" t="s">
        <v>30</v>
      </c>
      <c r="F35" s="113"/>
      <c r="G35" s="114">
        <f>IF(D35&gt;=4,1,0)</f>
        <v>0</v>
      </c>
      <c r="H35" s="115">
        <f>IF(G35&gt;=1,"Capsule per day",0)</f>
        <v>0</v>
      </c>
      <c r="I35" s="116"/>
      <c r="J35" s="117"/>
      <c r="K35" s="118"/>
      <c r="L35" s="118"/>
      <c r="M35" s="118"/>
      <c r="N35" s="118"/>
      <c r="O35" s="118"/>
      <c r="P35" s="119"/>
      <c r="S35" s="165"/>
    </row>
    <row r="36" spans="3:19" s="3" customFormat="1" x14ac:dyDescent="0.2">
      <c r="C36" s="146">
        <v>12</v>
      </c>
      <c r="D36" s="147"/>
      <c r="E36" s="150" t="s">
        <v>17</v>
      </c>
      <c r="F36" s="151"/>
      <c r="G36" s="114">
        <f t="shared" si="0"/>
        <v>0</v>
      </c>
      <c r="H36" s="115">
        <f t="shared" ref="H36:H38" si="1">IF(G36&gt;=1,"Capsule per day",0)</f>
        <v>0</v>
      </c>
      <c r="I36" s="115"/>
      <c r="J36" s="149"/>
      <c r="K36" s="148"/>
      <c r="L36" s="148"/>
      <c r="M36" s="148"/>
      <c r="N36" s="148"/>
      <c r="O36" s="148"/>
      <c r="P36" s="119"/>
      <c r="S36" s="165"/>
    </row>
    <row r="37" spans="3:19" s="3" customFormat="1" x14ac:dyDescent="0.2">
      <c r="C37" s="120">
        <v>13</v>
      </c>
      <c r="D37" s="121"/>
      <c r="E37" s="122" t="s">
        <v>32</v>
      </c>
      <c r="F37" s="123"/>
      <c r="G37" s="124">
        <f>IF(D37&gt;=4,1,0)</f>
        <v>0</v>
      </c>
      <c r="H37" s="125">
        <f>IF(G37&gt;=1,"30mg sachet dissolved in boiling water. Drink when warm",0)</f>
        <v>0</v>
      </c>
      <c r="I37" s="126"/>
      <c r="J37" s="127"/>
      <c r="K37" s="128"/>
      <c r="L37" s="128"/>
      <c r="M37" s="128"/>
      <c r="N37" s="128"/>
      <c r="O37" s="128"/>
      <c r="P37" s="129"/>
      <c r="S37" s="165"/>
    </row>
    <row r="38" spans="3:19" s="3" customFormat="1" x14ac:dyDescent="0.2">
      <c r="C38" s="120">
        <v>14</v>
      </c>
      <c r="D38" s="121"/>
      <c r="E38" s="122" t="s">
        <v>31</v>
      </c>
      <c r="F38" s="123"/>
      <c r="G38" s="124">
        <f t="shared" si="0"/>
        <v>0</v>
      </c>
      <c r="H38" s="125">
        <f t="shared" si="1"/>
        <v>0</v>
      </c>
      <c r="I38" s="126"/>
      <c r="J38" s="127"/>
      <c r="K38" s="128"/>
      <c r="L38" s="128"/>
      <c r="M38" s="128"/>
      <c r="N38" s="128"/>
      <c r="O38" s="128"/>
      <c r="P38" s="129"/>
      <c r="S38" s="165"/>
    </row>
    <row r="39" spans="3:19" s="3" customFormat="1" x14ac:dyDescent="0.2">
      <c r="C39" s="130">
        <v>15</v>
      </c>
      <c r="D39" s="131"/>
      <c r="E39" s="132" t="s">
        <v>34</v>
      </c>
      <c r="F39" s="133"/>
      <c r="G39" s="134">
        <f t="shared" ref="G39" si="2">IF(D39&gt;=4,1,0)</f>
        <v>0</v>
      </c>
      <c r="H39" s="135">
        <f t="shared" ref="H39" si="3">IF(G39&gt;=1,"Capsule per day",0)</f>
        <v>0</v>
      </c>
      <c r="I39" s="136"/>
      <c r="J39" s="137"/>
      <c r="K39" s="138"/>
      <c r="L39" s="138"/>
      <c r="M39" s="138"/>
      <c r="N39" s="138"/>
      <c r="O39" s="138"/>
      <c r="P39" s="139"/>
      <c r="S39" s="165"/>
    </row>
    <row r="40" spans="3:19" s="3" customFormat="1" ht="13.5" thickBot="1" x14ac:dyDescent="0.25">
      <c r="C40" s="152">
        <v>16</v>
      </c>
      <c r="D40" s="153"/>
      <c r="E40" s="154" t="s">
        <v>35</v>
      </c>
      <c r="F40" s="155"/>
      <c r="G40" s="156">
        <f>IF(D40&gt;=4,2,0)</f>
        <v>0</v>
      </c>
      <c r="H40" s="157">
        <f>IF(G40&gt;=1,"Capsule per day",0)</f>
        <v>0</v>
      </c>
      <c r="I40" s="158"/>
      <c r="J40" s="159"/>
      <c r="K40" s="160"/>
      <c r="L40" s="160"/>
      <c r="M40" s="160"/>
      <c r="N40" s="160"/>
      <c r="O40" s="160"/>
      <c r="P40" s="161"/>
      <c r="S40" s="165"/>
    </row>
    <row r="41" spans="3:19" s="3" customFormat="1" ht="13.5" thickBot="1" x14ac:dyDescent="0.25">
      <c r="C41" s="4"/>
      <c r="S41" s="165"/>
    </row>
    <row r="42" spans="3:19" s="3" customFormat="1" ht="15.75" thickBot="1" x14ac:dyDescent="0.25">
      <c r="C42" s="50" t="s">
        <v>22</v>
      </c>
      <c r="D42" s="51"/>
      <c r="E42" s="51"/>
      <c r="F42" s="56">
        <f>IF(ISERROR(N6/(L6/100*L6/100)),0,(N6/(L6/100*L6/100)))</f>
        <v>0</v>
      </c>
      <c r="G42" s="52" t="s">
        <v>37</v>
      </c>
      <c r="H42" s="51"/>
      <c r="I42" s="51"/>
      <c r="J42" s="51"/>
      <c r="K42" s="51"/>
      <c r="L42" s="51"/>
      <c r="M42" s="51"/>
      <c r="N42" s="51"/>
      <c r="O42" s="51"/>
      <c r="P42" s="51"/>
      <c r="S42" s="165"/>
    </row>
    <row r="43" spans="3:19" s="3" customFormat="1" ht="6.75" customHeight="1" x14ac:dyDescent="0.2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S43" s="164"/>
    </row>
    <row r="44" spans="3:19" s="3" customFormat="1" ht="14.25" customHeight="1" x14ac:dyDescent="0.2">
      <c r="C44" s="54" t="s">
        <v>39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1"/>
      <c r="P44" s="51"/>
      <c r="S44" s="165"/>
    </row>
    <row r="45" spans="3:19" s="3" customFormat="1" ht="14.25" customHeight="1" thickBot="1" x14ac:dyDescent="0.25">
      <c r="C45" s="4"/>
      <c r="S45" s="165"/>
    </row>
    <row r="46" spans="3:19" s="3" customFormat="1" ht="6.75" customHeight="1" x14ac:dyDescent="0.2"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  <c r="S46" s="165"/>
    </row>
    <row r="47" spans="3:19" s="3" customFormat="1" x14ac:dyDescent="0.2">
      <c r="C47" s="177" t="s">
        <v>9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4"/>
      <c r="P47" s="4"/>
      <c r="S47" s="165"/>
    </row>
    <row r="48" spans="3:19" s="3" customFormat="1" ht="6.75" customHeight="1" x14ac:dyDescent="0.2">
      <c r="C48" s="6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3"/>
      <c r="O48" s="4"/>
      <c r="P48" s="4"/>
      <c r="S48" s="165"/>
    </row>
    <row r="49" spans="3:19" s="3" customFormat="1" x14ac:dyDescent="0.2">
      <c r="C49" s="64" t="s">
        <v>40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5"/>
      <c r="O49" s="17"/>
      <c r="P49" s="17"/>
      <c r="S49" s="165"/>
    </row>
    <row r="50" spans="3:19" s="3" customFormat="1" ht="6.75" customHeight="1" x14ac:dyDescent="0.2">
      <c r="C50" s="66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5"/>
      <c r="O50" s="17"/>
      <c r="P50" s="17"/>
      <c r="S50" s="165"/>
    </row>
    <row r="51" spans="3:19" s="3" customFormat="1" x14ac:dyDescent="0.2">
      <c r="C51" s="64" t="s">
        <v>38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5"/>
      <c r="O51" s="17"/>
      <c r="P51" s="17"/>
      <c r="S51" s="165"/>
    </row>
    <row r="52" spans="3:19" s="3" customFormat="1" ht="6.75" customHeight="1" x14ac:dyDescent="0.2">
      <c r="C52" s="66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65"/>
      <c r="O52" s="17"/>
      <c r="P52" s="17"/>
      <c r="S52" s="165"/>
    </row>
    <row r="53" spans="3:19" s="3" customFormat="1" x14ac:dyDescent="0.2">
      <c r="C53" s="66" t="s">
        <v>23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65"/>
      <c r="O53" s="17"/>
      <c r="P53" s="17"/>
      <c r="S53" s="165"/>
    </row>
    <row r="54" spans="3:19" s="3" customFormat="1" ht="6.75" customHeight="1" x14ac:dyDescent="0.2">
      <c r="C54" s="6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65"/>
      <c r="O54" s="17"/>
      <c r="P54" s="17"/>
      <c r="S54" s="165"/>
    </row>
    <row r="55" spans="3:19" s="3" customFormat="1" x14ac:dyDescent="0.2">
      <c r="C55" s="66" t="s">
        <v>20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5"/>
      <c r="O55" s="17"/>
      <c r="P55" s="17"/>
      <c r="S55" s="84"/>
    </row>
    <row r="56" spans="3:19" s="3" customFormat="1" ht="6.75" customHeight="1" thickBot="1" x14ac:dyDescent="0.25"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  <c r="O56" s="17"/>
      <c r="P56" s="17"/>
      <c r="S56" s="165"/>
    </row>
    <row r="57" spans="3:19" s="3" customFormat="1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S57" s="165"/>
    </row>
    <row r="58" spans="3:19" s="3" customFormat="1" ht="10.9" customHeight="1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S58" s="165"/>
    </row>
    <row r="59" spans="3:19" s="3" customFormat="1" ht="10.9" customHeight="1" x14ac:dyDescent="0.2">
      <c r="E59" s="18"/>
      <c r="S59" s="165"/>
    </row>
    <row r="60" spans="3:19" s="3" customFormat="1" ht="13.5" thickBot="1" x14ac:dyDescent="0.25">
      <c r="C60" s="180" t="s">
        <v>5</v>
      </c>
      <c r="D60" s="180"/>
      <c r="E60" s="180"/>
      <c r="S60" s="165"/>
    </row>
    <row r="61" spans="3:19" s="3" customFormat="1" ht="15.75" customHeight="1" thickBot="1" x14ac:dyDescent="0.25">
      <c r="C61" s="188"/>
      <c r="D61" s="189"/>
      <c r="E61" s="190"/>
      <c r="S61" s="165"/>
    </row>
    <row r="62" spans="3:19" s="3" customFormat="1" ht="13.5" thickBot="1" x14ac:dyDescent="0.25">
      <c r="C62" s="191" t="s">
        <v>6</v>
      </c>
      <c r="D62" s="191"/>
      <c r="E62" s="191"/>
      <c r="S62" s="165"/>
    </row>
    <row r="63" spans="3:19" s="3" customFormat="1" ht="15.75" customHeight="1" thickBot="1" x14ac:dyDescent="0.25">
      <c r="C63" s="192"/>
      <c r="D63" s="193"/>
      <c r="E63" s="194"/>
      <c r="S63" s="165"/>
    </row>
    <row r="64" spans="3:19" s="3" customFormat="1" ht="13.5" thickBot="1" x14ac:dyDescent="0.25">
      <c r="C64" s="180" t="s">
        <v>4</v>
      </c>
      <c r="D64" s="180"/>
      <c r="E64" s="180"/>
      <c r="S64" s="165"/>
    </row>
    <row r="65" spans="3:19" s="3" customFormat="1" ht="18.75" customHeight="1" thickBot="1" x14ac:dyDescent="0.25">
      <c r="C65" s="185">
        <f>+N8</f>
        <v>0</v>
      </c>
      <c r="D65" s="186"/>
      <c r="E65" s="187"/>
      <c r="S65" s="165"/>
    </row>
    <row r="66" spans="3:19" s="3" customFormat="1" x14ac:dyDescent="0.2">
      <c r="C66" s="19"/>
      <c r="D66" s="19"/>
      <c r="E66" s="19"/>
      <c r="S66" s="165"/>
    </row>
    <row r="67" spans="3:19" s="3" customFormat="1" x14ac:dyDescent="0.2"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S67" s="84"/>
    </row>
    <row r="68" spans="3:19" s="3" customFormat="1" x14ac:dyDescent="0.2"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S68" s="165"/>
    </row>
    <row r="69" spans="3:19" s="3" customFormat="1" ht="60" customHeight="1" x14ac:dyDescent="0.2"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S69" s="165"/>
    </row>
    <row r="70" spans="3:19" s="3" customFormat="1" x14ac:dyDescent="0.2">
      <c r="C70" s="4"/>
      <c r="S70" s="165"/>
    </row>
    <row r="71" spans="3:19" s="3" customFormat="1" x14ac:dyDescent="0.2">
      <c r="C71" s="20"/>
      <c r="S71" s="165"/>
    </row>
    <row r="72" spans="3:19" s="3" customFormat="1" x14ac:dyDescent="0.2">
      <c r="C72" s="4"/>
      <c r="S72" s="165"/>
    </row>
    <row r="73" spans="3:19" s="3" customFormat="1" x14ac:dyDescent="0.2">
      <c r="C73" s="4"/>
      <c r="S73" s="165"/>
    </row>
    <row r="74" spans="3:19" s="3" customFormat="1" x14ac:dyDescent="0.2">
      <c r="C74" s="4"/>
      <c r="S74" s="165"/>
    </row>
    <row r="75" spans="3:19" s="3" customFormat="1" x14ac:dyDescent="0.2">
      <c r="C75" s="4"/>
      <c r="S75" s="165"/>
    </row>
    <row r="76" spans="3:19" s="3" customFormat="1" x14ac:dyDescent="0.2">
      <c r="C76" s="21"/>
      <c r="S76" s="165"/>
    </row>
    <row r="77" spans="3:19" x14ac:dyDescent="0.2">
      <c r="S77" s="165"/>
    </row>
    <row r="78" spans="3:19" x14ac:dyDescent="0.2">
      <c r="D78" s="25"/>
      <c r="S78" s="165"/>
    </row>
    <row r="79" spans="3:19" x14ac:dyDescent="0.2">
      <c r="D79" s="25"/>
      <c r="S79" s="165"/>
    </row>
    <row r="80" spans="3:19" x14ac:dyDescent="0.2">
      <c r="D80" s="25"/>
      <c r="S80" s="165"/>
    </row>
    <row r="81" spans="4:19" x14ac:dyDescent="0.2">
      <c r="D81" s="25"/>
      <c r="S81" s="165"/>
    </row>
    <row r="82" spans="4:19" x14ac:dyDescent="0.2">
      <c r="S82" s="165"/>
    </row>
    <row r="83" spans="4:19" x14ac:dyDescent="0.2">
      <c r="S83" s="165"/>
    </row>
    <row r="84" spans="4:19" x14ac:dyDescent="0.2">
      <c r="S84" s="165"/>
    </row>
    <row r="85" spans="4:19" x14ac:dyDescent="0.2">
      <c r="S85" s="165"/>
    </row>
    <row r="86" spans="4:19" x14ac:dyDescent="0.2">
      <c r="S86" s="165"/>
    </row>
    <row r="87" spans="4:19" x14ac:dyDescent="0.2">
      <c r="S87" s="165"/>
    </row>
    <row r="88" spans="4:19" x14ac:dyDescent="0.2">
      <c r="S88" s="165"/>
    </row>
    <row r="89" spans="4:19" x14ac:dyDescent="0.2">
      <c r="S89" s="165"/>
    </row>
    <row r="90" spans="4:19" x14ac:dyDescent="0.2">
      <c r="S90" s="165"/>
    </row>
    <row r="91" spans="4:19" x14ac:dyDescent="0.2">
      <c r="S91" s="165"/>
    </row>
    <row r="92" spans="4:19" x14ac:dyDescent="0.2">
      <c r="S92" s="165"/>
    </row>
    <row r="93" spans="4:19" x14ac:dyDescent="0.2">
      <c r="S93" s="165"/>
    </row>
    <row r="94" spans="4:19" x14ac:dyDescent="0.2">
      <c r="S94" s="165"/>
    </row>
    <row r="95" spans="4:19" x14ac:dyDescent="0.2">
      <c r="S95" s="165"/>
    </row>
    <row r="96" spans="4:19" x14ac:dyDescent="0.2">
      <c r="S96" s="165"/>
    </row>
    <row r="97" spans="19:19" x14ac:dyDescent="0.2">
      <c r="S97" s="165"/>
    </row>
    <row r="98" spans="19:19" x14ac:dyDescent="0.2">
      <c r="S98" s="165"/>
    </row>
    <row r="99" spans="19:19" x14ac:dyDescent="0.2">
      <c r="S99" s="165"/>
    </row>
    <row r="100" spans="19:19" x14ac:dyDescent="0.2">
      <c r="S100" s="165"/>
    </row>
    <row r="101" spans="19:19" x14ac:dyDescent="0.2">
      <c r="S101" s="165"/>
    </row>
    <row r="102" spans="19:19" x14ac:dyDescent="0.2">
      <c r="S102" s="165"/>
    </row>
    <row r="103" spans="19:19" x14ac:dyDescent="0.2">
      <c r="S103" s="165"/>
    </row>
    <row r="104" spans="19:19" x14ac:dyDescent="0.2">
      <c r="S104" s="165"/>
    </row>
    <row r="105" spans="19:19" x14ac:dyDescent="0.2">
      <c r="S105" s="165"/>
    </row>
    <row r="106" spans="19:19" x14ac:dyDescent="0.2">
      <c r="S106" s="165"/>
    </row>
    <row r="107" spans="19:19" x14ac:dyDescent="0.2">
      <c r="S107" s="165"/>
    </row>
    <row r="108" spans="19:19" x14ac:dyDescent="0.2">
      <c r="S108" s="165"/>
    </row>
    <row r="109" spans="19:19" x14ac:dyDescent="0.2">
      <c r="S109" s="165"/>
    </row>
    <row r="110" spans="19:19" x14ac:dyDescent="0.2">
      <c r="S110" s="165"/>
    </row>
    <row r="111" spans="19:19" x14ac:dyDescent="0.2">
      <c r="S111" s="165"/>
    </row>
    <row r="112" spans="19:19" x14ac:dyDescent="0.2">
      <c r="S112" s="165"/>
    </row>
    <row r="113" spans="19:19" x14ac:dyDescent="0.2">
      <c r="S113" s="165"/>
    </row>
    <row r="114" spans="19:19" x14ac:dyDescent="0.2">
      <c r="S114" s="165"/>
    </row>
  </sheetData>
  <mergeCells count="15">
    <mergeCell ref="C67:P69"/>
    <mergeCell ref="C1:P3"/>
    <mergeCell ref="C20:P20"/>
    <mergeCell ref="C22:P23"/>
    <mergeCell ref="C47:N47"/>
    <mergeCell ref="C64:E64"/>
    <mergeCell ref="C6:F6"/>
    <mergeCell ref="N7:P7"/>
    <mergeCell ref="E8:I8"/>
    <mergeCell ref="N8:P8"/>
    <mergeCell ref="C65:E65"/>
    <mergeCell ref="C60:E60"/>
    <mergeCell ref="C61:E61"/>
    <mergeCell ref="C62:E62"/>
    <mergeCell ref="C63:E63"/>
  </mergeCells>
  <phoneticPr fontId="0" type="noConversion"/>
  <printOptions horizontalCentered="1"/>
  <pageMargins left="0.15748031496062992" right="0.15748031496062992" top="0.59055118110236227" bottom="0.19685039370078741" header="0.31496062992125984" footer="0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Tonkin</dc:creator>
  <cp:lastModifiedBy>Taryn Hoon</cp:lastModifiedBy>
  <cp:lastPrinted>2020-05-21T07:15:42Z</cp:lastPrinted>
  <dcterms:created xsi:type="dcterms:W3CDTF">2003-06-12T06:24:07Z</dcterms:created>
  <dcterms:modified xsi:type="dcterms:W3CDTF">2020-06-04T07:16:00Z</dcterms:modified>
</cp:coreProperties>
</file>